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1.19\grp_lhclerc\Tribe PI plan and contracts\2017\Benefit Matricies\"/>
    </mc:Choice>
  </mc:AlternateContent>
  <bookViews>
    <workbookView xWindow="0" yWindow="0" windowWidth="17280" windowHeight="7836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B10" i="1" l="1"/>
  <c r="C3" i="2" l="1"/>
  <c r="B10" i="2"/>
  <c r="C10" i="2"/>
  <c r="D10" i="2"/>
  <c r="E10" i="2"/>
  <c r="F10" i="2"/>
  <c r="E23" i="2" s="1"/>
  <c r="B21" i="2"/>
  <c r="B23" i="2"/>
  <c r="C21" i="2"/>
  <c r="C23" i="2"/>
  <c r="D21" i="2"/>
  <c r="D23" i="2"/>
  <c r="E21" i="2"/>
  <c r="E10" i="1"/>
  <c r="D10" i="1"/>
  <c r="C10" i="1"/>
  <c r="C3" i="1"/>
  <c r="F10" i="1" l="1"/>
  <c r="E22" i="1" s="1"/>
  <c r="C24" i="2"/>
  <c r="E22" i="2"/>
  <c r="D22" i="2"/>
  <c r="C22" i="2"/>
  <c r="B22" i="2"/>
  <c r="D22" i="1" l="1"/>
  <c r="E21" i="1"/>
  <c r="C23" i="1"/>
  <c r="C21" i="1"/>
  <c r="B23" i="1"/>
  <c r="D23" i="1"/>
  <c r="B22" i="1"/>
  <c r="D21" i="1"/>
  <c r="C22" i="1"/>
  <c r="E23" i="1"/>
  <c r="E24" i="1" s="1"/>
  <c r="B21" i="1"/>
  <c r="B24" i="1" s="1"/>
  <c r="E24" i="2"/>
  <c r="B24" i="2"/>
  <c r="F24" i="2" s="1"/>
  <c r="D24" i="2"/>
  <c r="D24" i="1" l="1"/>
  <c r="F24" i="1" s="1"/>
  <c r="C24" i="1"/>
  <c r="D30" i="2"/>
  <c r="D36" i="2" s="1"/>
  <c r="C30" i="2"/>
  <c r="C36" i="2" s="1"/>
  <c r="B30" i="2"/>
  <c r="B36" i="2" s="1"/>
  <c r="E28" i="2"/>
  <c r="E34" i="2" s="1"/>
  <c r="D28" i="2"/>
  <c r="D34" i="2" s="1"/>
  <c r="C28" i="2"/>
  <c r="C34" i="2" s="1"/>
  <c r="B28" i="2"/>
  <c r="B34" i="2" s="1"/>
  <c r="E30" i="2"/>
  <c r="E36" i="2" s="1"/>
  <c r="E29" i="2"/>
  <c r="E35" i="2" s="1"/>
  <c r="C29" i="2"/>
  <c r="C35" i="2" s="1"/>
  <c r="D29" i="2"/>
  <c r="D35" i="2" s="1"/>
  <c r="B29" i="2"/>
  <c r="B35" i="2" s="1"/>
  <c r="C30" i="1" l="1"/>
  <c r="C36" i="1" s="1"/>
  <c r="E30" i="1"/>
  <c r="E36" i="1" s="1"/>
  <c r="E29" i="1"/>
  <c r="E35" i="1" s="1"/>
  <c r="C29" i="1"/>
  <c r="C35" i="1" s="1"/>
  <c r="B30" i="1"/>
  <c r="B36" i="1" s="1"/>
  <c r="B28" i="1"/>
  <c r="B34" i="1" s="1"/>
  <c r="D29" i="1"/>
  <c r="D35" i="1" s="1"/>
  <c r="C28" i="1"/>
  <c r="C34" i="1" s="1"/>
  <c r="E28" i="1"/>
  <c r="E34" i="1" s="1"/>
  <c r="D30" i="1"/>
  <c r="D36" i="1" s="1"/>
  <c r="B29" i="1"/>
  <c r="B35" i="1" s="1"/>
  <c r="D28" i="1"/>
  <c r="D34" i="1" s="1"/>
</calcChain>
</file>

<file path=xl/sharedStrings.xml><?xml version="1.0" encoding="utf-8"?>
<sst xmlns="http://schemas.openxmlformats.org/spreadsheetml/2006/main" count="99" uniqueCount="26">
  <si>
    <t>Income</t>
  </si>
  <si>
    <t>Propane</t>
  </si>
  <si>
    <t>Electricity</t>
  </si>
  <si>
    <t>Fuel Oil</t>
  </si>
  <si>
    <t>Wood</t>
  </si>
  <si>
    <t>Total HH</t>
  </si>
  <si>
    <t>Total LIHEAP Allocation</t>
  </si>
  <si>
    <t>Household Count</t>
  </si>
  <si>
    <t>Percentage for Heating</t>
  </si>
  <si>
    <t>Total Funds for Heating</t>
  </si>
  <si>
    <t>Weighting Fuel Type Based on Expense</t>
  </si>
  <si>
    <t>Determining Matrix Points</t>
  </si>
  <si>
    <t>Total Points</t>
  </si>
  <si>
    <t>Percentage of Funds to be Used for Each Type of Payment</t>
  </si>
  <si>
    <t>Benefits Matrix</t>
  </si>
  <si>
    <t>0-20% SMI</t>
  </si>
  <si>
    <t>21-40% SMI</t>
  </si>
  <si>
    <t>41-60% SMI</t>
  </si>
  <si>
    <t>Natural Gas</t>
  </si>
  <si>
    <t xml:space="preserve">**extra $25 </t>
  </si>
  <si>
    <t>3rd factor</t>
  </si>
  <si>
    <t>vulnerable pop = elder or minors under 5 qualify for extra $25</t>
  </si>
  <si>
    <t>estimate how houses and multiply by 25 and take that away from total amount and reserve as cushion</t>
  </si>
  <si>
    <t>take out of matrix by adjusting percentage</t>
  </si>
  <si>
    <t>Percentage for Cooling</t>
  </si>
  <si>
    <t>Total Funds for Cooling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</si>
</sst>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NumberFormat="1" applyFont="1" applyAlignment="1">
      <alignment horizontal="left"/>
    </xf>
    <xf numFmtId="44" fontId="0" fillId="0" borderId="0" xfId="1" applyNumberFormat="1" applyFont="1" applyAlignment="1">
      <alignment horizontal="left"/>
    </xf>
    <xf numFmtId="10" fontId="0" fillId="0" borderId="0" xfId="2" applyNumberFormat="1" applyFont="1"/>
    <xf numFmtId="10" fontId="0" fillId="0" borderId="0" xfId="0" applyNumberFormat="1"/>
    <xf numFmtId="44" fontId="0" fillId="0" borderId="0" xfId="0" applyNumberFormat="1"/>
    <xf numFmtId="164" fontId="0" fillId="2" borderId="0" xfId="1" applyNumberFormat="1" applyFont="1" applyFill="1" applyAlignment="1">
      <alignment horizontal="left"/>
    </xf>
    <xf numFmtId="0" fontId="0" fillId="2" borderId="0" xfId="0" applyFill="1"/>
    <xf numFmtId="9" fontId="0" fillId="2" borderId="0" xfId="2" applyFont="1" applyFill="1" applyAlignment="1">
      <alignment horizontal="right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/>
  </sheetViews>
  <sheetFormatPr defaultRowHeight="14.4" x14ac:dyDescent="0.3"/>
  <cols>
    <col min="1" max="1" width="12.5546875" customWidth="1"/>
    <col min="2" max="2" width="12.88671875" customWidth="1"/>
    <col min="3" max="3" width="12.5546875" customWidth="1"/>
    <col min="4" max="4" width="12.109375" customWidth="1"/>
    <col min="5" max="5" width="15" customWidth="1"/>
  </cols>
  <sheetData>
    <row r="1" spans="1:6" x14ac:dyDescent="0.3">
      <c r="A1" t="s">
        <v>6</v>
      </c>
      <c r="C1" s="7">
        <v>13311</v>
      </c>
    </row>
    <row r="2" spans="1:6" x14ac:dyDescent="0.3">
      <c r="A2" t="s">
        <v>8</v>
      </c>
      <c r="C2" s="9">
        <v>0.3</v>
      </c>
    </row>
    <row r="3" spans="1:6" x14ac:dyDescent="0.3">
      <c r="A3" t="s">
        <v>9</v>
      </c>
      <c r="C3" s="3">
        <f>C2*C1</f>
        <v>3993.2999999999997</v>
      </c>
    </row>
    <row r="4" spans="1:6" x14ac:dyDescent="0.3">
      <c r="C4" s="2"/>
    </row>
    <row r="5" spans="1:6" x14ac:dyDescent="0.3">
      <c r="A5" s="10" t="s">
        <v>7</v>
      </c>
      <c r="B5" s="10"/>
      <c r="C5" s="10"/>
      <c r="D5" s="10"/>
      <c r="E5" s="10"/>
      <c r="F5" s="10"/>
    </row>
    <row r="6" spans="1:6" s="1" customFormat="1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1:6" x14ac:dyDescent="0.3">
      <c r="A7" t="s">
        <v>15</v>
      </c>
      <c r="B7" s="8">
        <v>4</v>
      </c>
      <c r="C7" s="8">
        <v>4</v>
      </c>
      <c r="D7" s="8">
        <v>2</v>
      </c>
      <c r="E7" s="8"/>
    </row>
    <row r="8" spans="1:6" x14ac:dyDescent="0.3">
      <c r="A8" t="s">
        <v>16</v>
      </c>
      <c r="B8" s="8">
        <v>3</v>
      </c>
      <c r="C8" s="8">
        <v>5</v>
      </c>
      <c r="D8" s="8">
        <v>1</v>
      </c>
      <c r="E8" s="8"/>
    </row>
    <row r="9" spans="1:6" x14ac:dyDescent="0.3">
      <c r="A9" t="s">
        <v>17</v>
      </c>
      <c r="B9" s="8">
        <v>1</v>
      </c>
      <c r="C9" s="8">
        <v>2</v>
      </c>
      <c r="D9" s="8">
        <v>2</v>
      </c>
      <c r="E9" s="8"/>
    </row>
    <row r="10" spans="1:6" x14ac:dyDescent="0.3">
      <c r="A10" t="s">
        <v>5</v>
      </c>
      <c r="B10">
        <f>SUM(B7:B9)</f>
        <v>8</v>
      </c>
      <c r="C10">
        <f>SUM(C7:C9)</f>
        <v>11</v>
      </c>
      <c r="D10">
        <f>SUM(D7:D9)</f>
        <v>5</v>
      </c>
      <c r="E10">
        <f>SUM(E7:E9)</f>
        <v>0</v>
      </c>
      <c r="F10">
        <f>SUM(B10:E10)</f>
        <v>24</v>
      </c>
    </row>
    <row r="13" spans="1:6" x14ac:dyDescent="0.3">
      <c r="A13" s="10" t="s">
        <v>10</v>
      </c>
      <c r="B13" s="10"/>
      <c r="C13" s="10"/>
      <c r="D13" s="10"/>
      <c r="E13" s="10"/>
      <c r="F13" s="10"/>
    </row>
    <row r="14" spans="1:6" x14ac:dyDescent="0.3">
      <c r="A14" t="s">
        <v>1</v>
      </c>
      <c r="B14">
        <v>250</v>
      </c>
    </row>
    <row r="15" spans="1:6" x14ac:dyDescent="0.3">
      <c r="A15" t="s">
        <v>2</v>
      </c>
      <c r="B15">
        <v>230</v>
      </c>
    </row>
    <row r="16" spans="1:6" x14ac:dyDescent="0.3">
      <c r="A16" t="s">
        <v>18</v>
      </c>
      <c r="B16">
        <v>230</v>
      </c>
    </row>
    <row r="17" spans="1:6" x14ac:dyDescent="0.3">
      <c r="A17" t="s">
        <v>4</v>
      </c>
      <c r="B17">
        <v>0</v>
      </c>
    </row>
    <row r="19" spans="1:6" x14ac:dyDescent="0.3">
      <c r="A19" s="10" t="s">
        <v>11</v>
      </c>
      <c r="B19" s="10"/>
      <c r="C19" s="10"/>
      <c r="D19" s="10"/>
      <c r="E19" s="10"/>
    </row>
    <row r="20" spans="1:6" x14ac:dyDescent="0.3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/>
    </row>
    <row r="21" spans="1:6" x14ac:dyDescent="0.3">
      <c r="A21" t="s">
        <v>15</v>
      </c>
      <c r="B21">
        <f>3*B14*(B7/F10)</f>
        <v>125</v>
      </c>
      <c r="C21">
        <f>3*B15*(C7/F10)</f>
        <v>115</v>
      </c>
      <c r="D21">
        <f>3*B16*(D7/F10)</f>
        <v>57.5</v>
      </c>
      <c r="E21">
        <f>3*B17*(E7/F10)</f>
        <v>0</v>
      </c>
    </row>
    <row r="22" spans="1:6" x14ac:dyDescent="0.3">
      <c r="A22" t="s">
        <v>16</v>
      </c>
      <c r="B22">
        <f>2*B14*(B8/F10)</f>
        <v>62.5</v>
      </c>
      <c r="C22">
        <f>2*B15*(C8/F10)</f>
        <v>95.833333333333343</v>
      </c>
      <c r="D22">
        <f>2*B16*(D8/F10)</f>
        <v>19.166666666666664</v>
      </c>
      <c r="E22">
        <f>2*B17*(E8/F10)</f>
        <v>0</v>
      </c>
    </row>
    <row r="23" spans="1:6" x14ac:dyDescent="0.3">
      <c r="A23" t="s">
        <v>17</v>
      </c>
      <c r="B23">
        <f>1*B14*(B9/F10)</f>
        <v>10.416666666666666</v>
      </c>
      <c r="C23">
        <f>1*B15*(C9/F10)</f>
        <v>19.166666666666664</v>
      </c>
      <c r="D23">
        <f>1*B16*(D9/F10)</f>
        <v>19.166666666666664</v>
      </c>
      <c r="E23">
        <f>1*B17*(E9/F10)</f>
        <v>0</v>
      </c>
    </row>
    <row r="24" spans="1:6" x14ac:dyDescent="0.3">
      <c r="A24" t="s">
        <v>12</v>
      </c>
      <c r="B24">
        <f>SUM(B21:B23)</f>
        <v>197.91666666666666</v>
      </c>
      <c r="C24">
        <f>SUM(C21:C23)</f>
        <v>230</v>
      </c>
      <c r="D24">
        <f>SUM(D21:D23)</f>
        <v>95.833333333333314</v>
      </c>
      <c r="E24">
        <f>SUM(E21:E23)</f>
        <v>0</v>
      </c>
      <c r="F24">
        <f>SUM(B24:E24)</f>
        <v>523.75</v>
      </c>
    </row>
    <row r="26" spans="1:6" x14ac:dyDescent="0.3">
      <c r="A26" s="10" t="s">
        <v>13</v>
      </c>
      <c r="B26" s="10"/>
      <c r="C26" s="10"/>
      <c r="D26" s="10"/>
      <c r="E26" s="10"/>
    </row>
    <row r="27" spans="1:6" x14ac:dyDescent="0.3">
      <c r="A27" s="1" t="s">
        <v>0</v>
      </c>
      <c r="B27" s="1" t="s">
        <v>1</v>
      </c>
      <c r="C27" s="1" t="s">
        <v>2</v>
      </c>
      <c r="D27" s="1" t="s">
        <v>18</v>
      </c>
      <c r="E27" s="1" t="s">
        <v>4</v>
      </c>
    </row>
    <row r="28" spans="1:6" x14ac:dyDescent="0.3">
      <c r="A28" t="s">
        <v>15</v>
      </c>
      <c r="B28" s="4">
        <f>B21/F24</f>
        <v>0.2386634844868735</v>
      </c>
      <c r="C28" s="4">
        <f>C21/F24</f>
        <v>0.21957040572792363</v>
      </c>
      <c r="D28" s="4">
        <f>D21/F24</f>
        <v>0.10978520286396182</v>
      </c>
      <c r="E28" s="4">
        <f>E21/F24</f>
        <v>0</v>
      </c>
    </row>
    <row r="29" spans="1:6" x14ac:dyDescent="0.3">
      <c r="A29" t="s">
        <v>16</v>
      </c>
      <c r="B29" s="4">
        <f>B22/F24</f>
        <v>0.11933174224343675</v>
      </c>
      <c r="C29" s="4">
        <f>C22/F24</f>
        <v>0.18297533810660305</v>
      </c>
      <c r="D29" s="4">
        <f>D22/F24</f>
        <v>3.6595067621320601E-2</v>
      </c>
      <c r="E29" s="4">
        <f>E22/F24</f>
        <v>0</v>
      </c>
    </row>
    <row r="30" spans="1:6" x14ac:dyDescent="0.3">
      <c r="A30" t="s">
        <v>17</v>
      </c>
      <c r="B30" s="4">
        <f>B23/F24</f>
        <v>1.9888623707239459E-2</v>
      </c>
      <c r="C30" s="4">
        <f>C23/F24</f>
        <v>3.6595067621320601E-2</v>
      </c>
      <c r="D30" s="4">
        <f>D23/F24</f>
        <v>3.6595067621320601E-2</v>
      </c>
      <c r="E30" s="4">
        <f>E23/F24</f>
        <v>0</v>
      </c>
    </row>
    <row r="31" spans="1:6" x14ac:dyDescent="0.3">
      <c r="B31" s="5"/>
      <c r="C31" s="5"/>
      <c r="D31" s="5"/>
      <c r="E31" s="5"/>
      <c r="F31" s="5"/>
    </row>
    <row r="32" spans="1:6" x14ac:dyDescent="0.3">
      <c r="A32" s="10" t="s">
        <v>14</v>
      </c>
      <c r="B32" s="10"/>
      <c r="C32" s="10"/>
      <c r="D32" s="10"/>
      <c r="E32" s="10"/>
    </row>
    <row r="33" spans="1:5" x14ac:dyDescent="0.3">
      <c r="A33" s="1" t="s">
        <v>0</v>
      </c>
      <c r="B33" s="1" t="s">
        <v>1</v>
      </c>
      <c r="C33" s="1" t="s">
        <v>2</v>
      </c>
      <c r="D33" s="1" t="s">
        <v>18</v>
      </c>
      <c r="E33" s="1" t="s">
        <v>4</v>
      </c>
    </row>
    <row r="34" spans="1:5" x14ac:dyDescent="0.3">
      <c r="A34" t="s">
        <v>15</v>
      </c>
      <c r="B34" s="6">
        <f>B28*C3/B7</f>
        <v>238.26372315035798</v>
      </c>
      <c r="C34" s="6">
        <f>C28*C3/C7</f>
        <v>219.20262529832934</v>
      </c>
      <c r="D34" s="6">
        <f>D28*C3/D7</f>
        <v>219.20262529832934</v>
      </c>
      <c r="E34" s="6" t="e">
        <f>E28*C3/E7</f>
        <v>#DIV/0!</v>
      </c>
    </row>
    <row r="35" spans="1:5" x14ac:dyDescent="0.3">
      <c r="A35" t="s">
        <v>16</v>
      </c>
      <c r="B35" s="6">
        <f>B29*C3/B8</f>
        <v>158.84248210023864</v>
      </c>
      <c r="C35" s="6">
        <f>C29*C3/C8</f>
        <v>146.13508353221957</v>
      </c>
      <c r="D35" s="6">
        <f>D29*C3/D8</f>
        <v>146.13508353221954</v>
      </c>
      <c r="E35" s="6" t="e">
        <f>E29*C3/E8</f>
        <v>#DIV/0!</v>
      </c>
    </row>
    <row r="36" spans="1:5" x14ac:dyDescent="0.3">
      <c r="A36" t="s">
        <v>17</v>
      </c>
      <c r="B36" s="6">
        <f>B30*C3/B9</f>
        <v>79.42124105011932</v>
      </c>
      <c r="C36" s="6">
        <f>C30*C3/C9</f>
        <v>73.06754176610977</v>
      </c>
      <c r="D36" s="6">
        <f>D30*C3/D9</f>
        <v>73.06754176610977</v>
      </c>
      <c r="E36" s="6" t="e">
        <f>E30*C3/E9</f>
        <v>#DIV/0!</v>
      </c>
    </row>
  </sheetData>
  <mergeCells count="5">
    <mergeCell ref="A32:E32"/>
    <mergeCell ref="A5:F5"/>
    <mergeCell ref="A13:F13"/>
    <mergeCell ref="A19:E19"/>
    <mergeCell ref="A26:E26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3" workbookViewId="0">
      <selection activeCell="C2" sqref="C2"/>
    </sheetView>
  </sheetViews>
  <sheetFormatPr defaultRowHeight="14.4" x14ac:dyDescent="0.3"/>
  <cols>
    <col min="1" max="1" width="12.5546875" customWidth="1"/>
    <col min="2" max="3" width="13.88671875" customWidth="1"/>
    <col min="4" max="4" width="12.33203125" customWidth="1"/>
  </cols>
  <sheetData>
    <row r="1" spans="1:6" x14ac:dyDescent="0.3">
      <c r="A1" t="s">
        <v>6</v>
      </c>
      <c r="C1" s="7">
        <v>13311</v>
      </c>
    </row>
    <row r="2" spans="1:6" x14ac:dyDescent="0.3">
      <c r="A2" t="s">
        <v>24</v>
      </c>
      <c r="C2" s="9">
        <v>0.3</v>
      </c>
    </row>
    <row r="3" spans="1:6" x14ac:dyDescent="0.3">
      <c r="A3" t="s">
        <v>25</v>
      </c>
      <c r="C3" s="3">
        <f>C2*C1</f>
        <v>3993.2999999999997</v>
      </c>
    </row>
    <row r="4" spans="1:6" x14ac:dyDescent="0.3">
      <c r="C4" s="2"/>
    </row>
    <row r="5" spans="1:6" x14ac:dyDescent="0.3">
      <c r="A5" s="10" t="s">
        <v>7</v>
      </c>
      <c r="B5" s="10"/>
      <c r="C5" s="10"/>
      <c r="D5" s="10"/>
      <c r="E5" s="10"/>
      <c r="F5" s="10"/>
    </row>
    <row r="6" spans="1:6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</row>
    <row r="7" spans="1:6" x14ac:dyDescent="0.3">
      <c r="A7" t="s">
        <v>15</v>
      </c>
      <c r="B7" s="8">
        <v>0</v>
      </c>
      <c r="C7" s="8">
        <v>4</v>
      </c>
      <c r="D7" s="8">
        <v>0</v>
      </c>
      <c r="E7" s="8"/>
    </row>
    <row r="8" spans="1:6" x14ac:dyDescent="0.3">
      <c r="A8" t="s">
        <v>16</v>
      </c>
      <c r="B8" s="8">
        <v>0</v>
      </c>
      <c r="C8" s="8">
        <v>7</v>
      </c>
      <c r="D8" s="8">
        <v>0</v>
      </c>
      <c r="E8" s="8"/>
    </row>
    <row r="9" spans="1:6" x14ac:dyDescent="0.3">
      <c r="A9" t="s">
        <v>17</v>
      </c>
      <c r="B9" s="8">
        <v>0</v>
      </c>
      <c r="C9" s="8">
        <v>2</v>
      </c>
      <c r="D9" s="8">
        <v>0</v>
      </c>
      <c r="E9" s="8"/>
    </row>
    <row r="10" spans="1:6" x14ac:dyDescent="0.3">
      <c r="A10" t="s">
        <v>5</v>
      </c>
      <c r="B10">
        <f>SUM(B7:B9)</f>
        <v>0</v>
      </c>
      <c r="C10">
        <f>SUM(C7:C9)</f>
        <v>13</v>
      </c>
      <c r="D10">
        <f>SUM(D7:D9)</f>
        <v>0</v>
      </c>
      <c r="E10">
        <f>SUM(E7:E9)</f>
        <v>0</v>
      </c>
      <c r="F10">
        <f>SUM(B10:E10)</f>
        <v>13</v>
      </c>
    </row>
    <row r="13" spans="1:6" x14ac:dyDescent="0.3">
      <c r="A13" s="10" t="s">
        <v>10</v>
      </c>
      <c r="B13" s="10"/>
      <c r="C13" s="10"/>
      <c r="D13" s="10"/>
      <c r="E13" s="10"/>
      <c r="F13" s="10"/>
    </row>
    <row r="14" spans="1:6" x14ac:dyDescent="0.3">
      <c r="A14" t="s">
        <v>1</v>
      </c>
      <c r="B14">
        <v>0</v>
      </c>
    </row>
    <row r="15" spans="1:6" x14ac:dyDescent="0.3">
      <c r="A15" t="s">
        <v>2</v>
      </c>
      <c r="B15">
        <v>1</v>
      </c>
    </row>
    <row r="16" spans="1:6" x14ac:dyDescent="0.3">
      <c r="A16" t="s">
        <v>18</v>
      </c>
      <c r="B16">
        <v>0</v>
      </c>
    </row>
    <row r="17" spans="1:6" x14ac:dyDescent="0.3">
      <c r="A17" t="s">
        <v>4</v>
      </c>
      <c r="B17">
        <v>0</v>
      </c>
    </row>
    <row r="19" spans="1:6" x14ac:dyDescent="0.3">
      <c r="A19" s="10" t="s">
        <v>11</v>
      </c>
      <c r="B19" s="10"/>
      <c r="C19" s="10"/>
      <c r="D19" s="10"/>
      <c r="E19" s="10"/>
    </row>
    <row r="20" spans="1:6" x14ac:dyDescent="0.3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/>
    </row>
    <row r="21" spans="1:6" x14ac:dyDescent="0.3">
      <c r="A21" t="s">
        <v>15</v>
      </c>
      <c r="B21">
        <f>3*B14*(B7/F10)</f>
        <v>0</v>
      </c>
      <c r="C21">
        <f>3*B15*(C7/F10)</f>
        <v>0.92307692307692313</v>
      </c>
      <c r="D21">
        <f>3*B16*(D7/F10)</f>
        <v>0</v>
      </c>
      <c r="E21">
        <f>3*B17*(E7/F10)</f>
        <v>0</v>
      </c>
    </row>
    <row r="22" spans="1:6" x14ac:dyDescent="0.3">
      <c r="A22" t="s">
        <v>16</v>
      </c>
      <c r="B22">
        <f>2*B14*(B8/F10)</f>
        <v>0</v>
      </c>
      <c r="C22">
        <f>2*B15*(C8/F10)</f>
        <v>1.0769230769230769</v>
      </c>
      <c r="D22">
        <f>2*B16*(D8/F10)</f>
        <v>0</v>
      </c>
      <c r="E22">
        <f>2*B17*(E8/F10)</f>
        <v>0</v>
      </c>
    </row>
    <row r="23" spans="1:6" x14ac:dyDescent="0.3">
      <c r="A23" t="s">
        <v>17</v>
      </c>
      <c r="B23">
        <f>1*B14*(B9/F10)</f>
        <v>0</v>
      </c>
      <c r="C23">
        <f>1*B15*(C9/F10)</f>
        <v>0.15384615384615385</v>
      </c>
      <c r="D23">
        <f>1*B16*(D9/F10)</f>
        <v>0</v>
      </c>
      <c r="E23">
        <f>1*B17*(E9/F10)</f>
        <v>0</v>
      </c>
    </row>
    <row r="24" spans="1:6" x14ac:dyDescent="0.3">
      <c r="A24" t="s">
        <v>12</v>
      </c>
      <c r="B24">
        <f>SUM(B21:B23)</f>
        <v>0</v>
      </c>
      <c r="C24">
        <f>SUM(C21:C23)</f>
        <v>2.1538461538461537</v>
      </c>
      <c r="D24">
        <f>SUM(D21:D23)</f>
        <v>0</v>
      </c>
      <c r="E24">
        <f>SUM(E21:E23)</f>
        <v>0</v>
      </c>
      <c r="F24">
        <f>SUM(B24:E24)</f>
        <v>2.1538461538461537</v>
      </c>
    </row>
    <row r="26" spans="1:6" x14ac:dyDescent="0.3">
      <c r="A26" s="10" t="s">
        <v>13</v>
      </c>
      <c r="B26" s="10"/>
      <c r="C26" s="10"/>
      <c r="D26" s="10"/>
      <c r="E26" s="10"/>
    </row>
    <row r="27" spans="1:6" x14ac:dyDescent="0.3">
      <c r="A27" s="1" t="s">
        <v>0</v>
      </c>
      <c r="B27" s="1" t="s">
        <v>1</v>
      </c>
      <c r="C27" s="1" t="s">
        <v>2</v>
      </c>
      <c r="D27" s="1" t="s">
        <v>18</v>
      </c>
      <c r="E27" s="1" t="s">
        <v>4</v>
      </c>
    </row>
    <row r="28" spans="1:6" x14ac:dyDescent="0.3">
      <c r="A28" t="s">
        <v>15</v>
      </c>
      <c r="B28" s="4">
        <f>B21/F24</f>
        <v>0</v>
      </c>
      <c r="C28" s="4">
        <f>C21/F24</f>
        <v>0.4285714285714286</v>
      </c>
      <c r="D28" s="4">
        <f>D21/F24</f>
        <v>0</v>
      </c>
      <c r="E28" s="4">
        <f>E21/F24</f>
        <v>0</v>
      </c>
    </row>
    <row r="29" spans="1:6" x14ac:dyDescent="0.3">
      <c r="A29" t="s">
        <v>16</v>
      </c>
      <c r="B29" s="4">
        <f>B22/F24</f>
        <v>0</v>
      </c>
      <c r="C29" s="4">
        <f>C22/F24</f>
        <v>0.5</v>
      </c>
      <c r="D29" s="4">
        <f>D22/F24</f>
        <v>0</v>
      </c>
      <c r="E29" s="4">
        <f>E22/F24</f>
        <v>0</v>
      </c>
    </row>
    <row r="30" spans="1:6" x14ac:dyDescent="0.3">
      <c r="A30" t="s">
        <v>17</v>
      </c>
      <c r="B30" s="4">
        <f>B23/F24</f>
        <v>0</v>
      </c>
      <c r="C30" s="4">
        <f>C23/F24</f>
        <v>7.1428571428571438E-2</v>
      </c>
      <c r="D30" s="4">
        <f>D23/F24</f>
        <v>0</v>
      </c>
      <c r="E30" s="4">
        <f>E23/F24</f>
        <v>0</v>
      </c>
    </row>
    <row r="31" spans="1:6" x14ac:dyDescent="0.3">
      <c r="B31" s="5"/>
      <c r="C31" s="5"/>
      <c r="D31" s="5"/>
      <c r="E31" s="5"/>
      <c r="F31" s="5"/>
    </row>
    <row r="32" spans="1:6" x14ac:dyDescent="0.3">
      <c r="A32" s="10" t="s">
        <v>14</v>
      </c>
      <c r="B32" s="10"/>
      <c r="C32" s="10"/>
      <c r="D32" s="10"/>
      <c r="E32" s="10"/>
    </row>
    <row r="33" spans="1:5" x14ac:dyDescent="0.3">
      <c r="A33" s="1" t="s">
        <v>0</v>
      </c>
      <c r="B33" s="1" t="s">
        <v>1</v>
      </c>
      <c r="C33" s="1" t="s">
        <v>2</v>
      </c>
      <c r="D33" s="1" t="s">
        <v>18</v>
      </c>
      <c r="E33" s="1" t="s">
        <v>4</v>
      </c>
    </row>
    <row r="34" spans="1:5" x14ac:dyDescent="0.3">
      <c r="A34" t="s">
        <v>15</v>
      </c>
      <c r="B34" s="6" t="e">
        <f>B28*C3/B7</f>
        <v>#DIV/0!</v>
      </c>
      <c r="C34" s="6">
        <f>C28*C3/C7</f>
        <v>427.85357142857146</v>
      </c>
      <c r="D34" s="6" t="e">
        <f>D28*C3/D7</f>
        <v>#DIV/0!</v>
      </c>
      <c r="E34" s="6" t="e">
        <f>E28*C3/E7</f>
        <v>#DIV/0!</v>
      </c>
    </row>
    <row r="35" spans="1:5" x14ac:dyDescent="0.3">
      <c r="A35" t="s">
        <v>16</v>
      </c>
      <c r="B35" s="6" t="e">
        <f>B29*C3/B8</f>
        <v>#DIV/0!</v>
      </c>
      <c r="C35" s="6">
        <f>C29*C3/C8</f>
        <v>285.23571428571427</v>
      </c>
      <c r="D35" s="6" t="e">
        <f>D29*C3/D8</f>
        <v>#DIV/0!</v>
      </c>
      <c r="E35" s="6" t="e">
        <f>E29*C3/E8</f>
        <v>#DIV/0!</v>
      </c>
    </row>
    <row r="36" spans="1:5" x14ac:dyDescent="0.3">
      <c r="A36" t="s">
        <v>17</v>
      </c>
      <c r="B36" s="6" t="e">
        <f>B30*C3/B9</f>
        <v>#DIV/0!</v>
      </c>
      <c r="C36" s="6">
        <f>C30*C3/C9</f>
        <v>142.61785714285716</v>
      </c>
      <c r="D36" s="6" t="e">
        <f>D30*C3/D9</f>
        <v>#DIV/0!</v>
      </c>
      <c r="E36" s="6" t="e">
        <f>E30*C3/E9</f>
        <v>#DIV/0!</v>
      </c>
    </row>
    <row r="39" spans="1:5" x14ac:dyDescent="0.3">
      <c r="A39" t="s">
        <v>20</v>
      </c>
      <c r="B39" t="s">
        <v>19</v>
      </c>
    </row>
    <row r="40" spans="1:5" x14ac:dyDescent="0.3">
      <c r="B40" t="s">
        <v>21</v>
      </c>
    </row>
    <row r="41" spans="1:5" x14ac:dyDescent="0.3">
      <c r="B41" t="s">
        <v>22</v>
      </c>
    </row>
    <row r="42" spans="1:5" x14ac:dyDescent="0.3">
      <c r="B42" t="s">
        <v>23</v>
      </c>
    </row>
  </sheetData>
  <mergeCells count="5">
    <mergeCell ref="A32:E32"/>
    <mergeCell ref="A5:F5"/>
    <mergeCell ref="A13:F13"/>
    <mergeCell ref="A19:E19"/>
    <mergeCell ref="A26:E26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DHHS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 sherry vogel</cp:lastModifiedBy>
  <cp:lastPrinted>2016-11-08T16:36:41Z</cp:lastPrinted>
  <dcterms:created xsi:type="dcterms:W3CDTF">2013-11-06T20:28:05Z</dcterms:created>
  <dcterms:modified xsi:type="dcterms:W3CDTF">2016-11-16T21:07:31Z</dcterms:modified>
</cp:coreProperties>
</file>