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635" windowHeight="8580"/>
  </bookViews>
  <sheets>
    <sheet name="CC"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 l="1"/>
  <c r="F27" i="1"/>
  <c r="D16" i="1" l="1"/>
  <c r="H27" i="1" l="1"/>
  <c r="H6" i="1" s="1"/>
  <c r="G6" i="1" l="1"/>
  <c r="D8" i="1"/>
  <c r="E9" i="1" s="1"/>
  <c r="H9" i="1" s="1"/>
  <c r="F9" i="1" l="1"/>
  <c r="E15" i="1"/>
  <c r="H15" i="1" s="1"/>
  <c r="F15" i="1" s="1"/>
  <c r="E16" i="1"/>
  <c r="E11" i="1"/>
  <c r="H11" i="1" s="1"/>
  <c r="F11" i="1" s="1"/>
  <c r="E14" i="1"/>
  <c r="H14" i="1" s="1"/>
  <c r="F14" i="1" s="1"/>
  <c r="E10" i="1"/>
  <c r="H10" i="1" s="1"/>
  <c r="F10" i="1" s="1"/>
  <c r="E13" i="1"/>
  <c r="H13" i="1" s="1"/>
  <c r="E12" i="1"/>
  <c r="H12" i="1" s="1"/>
  <c r="F12" i="1" s="1"/>
  <c r="F13" i="1" l="1"/>
  <c r="C13" i="1" s="1"/>
</calcChain>
</file>

<file path=xl/comments1.xml><?xml version="1.0" encoding="utf-8"?>
<comments xmlns="http://schemas.openxmlformats.org/spreadsheetml/2006/main">
  <authors>
    <author>Allen Puckett</author>
  </authors>
  <commentList>
    <comment ref="F3" authorId="0">
      <text>
        <r>
          <rPr>
            <b/>
            <sz val="9"/>
            <color indexed="81"/>
            <rFont val="Tahoma"/>
            <family val="2"/>
          </rPr>
          <t>Enter the amount of late funding you receive  into cell F6. Use table 2 and table 3 to distribute your late funding. As you distribute the funding, cell G6 will show you how much you have used, and cell H6 will show you how much late funding is remaining. Simply enter dollar amounts into column G of table 2, or columns D, F, and H of table 3. The totals will be calculated and new percetanges appear in column F of table 2. If you exceed statutory limits of component percentages, cells will notify you by turning red or yellow</t>
        </r>
        <r>
          <rPr>
            <sz val="9"/>
            <color indexed="81"/>
            <rFont val="Tahoma"/>
            <family val="2"/>
          </rPr>
          <t xml:space="preserve">.
</t>
        </r>
      </text>
    </comment>
    <comment ref="C4" authorId="0">
      <text>
        <r>
          <rPr>
            <b/>
            <sz val="9"/>
            <color indexed="81"/>
            <rFont val="Tahoma"/>
            <family val="2"/>
          </rPr>
          <t>Cell range D5:D8 is where you can enter the federal LIHEAP funding received from HHS, as well as the component percentages from your annual LIHEAP plan. The dollar amount of these percentages automatically appears in column E of Table 1.</t>
        </r>
        <r>
          <rPr>
            <sz val="9"/>
            <color indexed="81"/>
            <rFont val="Tahoma"/>
            <family val="2"/>
          </rPr>
          <t xml:space="preserve">
</t>
        </r>
      </text>
    </comment>
    <comment ref="F5" authorId="0">
      <text>
        <r>
          <rPr>
            <b/>
            <sz val="9"/>
            <color indexed="81"/>
            <rFont val="Tahoma"/>
            <family val="2"/>
          </rPr>
          <t>Enter the amount of "Late Funding" received in cell F6. As you distribute these funds in Table 2 and Table 3, the numbers in this area will show how much of the "Late Funding" you have obligated and how much remains.</t>
        </r>
        <r>
          <rPr>
            <sz val="9"/>
            <color indexed="81"/>
            <rFont val="Tahoma"/>
            <family val="2"/>
          </rPr>
          <t xml:space="preserve">
</t>
        </r>
      </text>
    </comment>
    <comment ref="F8" authorId="0">
      <text>
        <r>
          <rPr>
            <b/>
            <sz val="9"/>
            <color indexed="81"/>
            <rFont val="Tahoma"/>
            <family val="2"/>
          </rPr>
          <t>The "New Percentages" column shows the new percentage when some of the "Late Funding" is added to your original funding distributions shown in column G.</t>
        </r>
        <r>
          <rPr>
            <sz val="9"/>
            <color indexed="81"/>
            <rFont val="Tahoma"/>
            <family val="2"/>
          </rPr>
          <t xml:space="preserve">
</t>
        </r>
      </text>
    </comment>
    <comment ref="H8" authorId="0">
      <text>
        <r>
          <rPr>
            <b/>
            <sz val="9"/>
            <color indexed="81"/>
            <rFont val="Tahoma"/>
            <family val="2"/>
          </rPr>
          <t xml:space="preserve">Totals in this column includes the totals from table 2 as well as the total of late funds used.
</t>
        </r>
      </text>
    </comment>
    <comment ref="C18" authorId="0">
      <text>
        <r>
          <rPr>
            <b/>
            <sz val="9"/>
            <color indexed="81"/>
            <rFont val="Tahoma"/>
            <family val="2"/>
          </rPr>
          <t>Distribute your late funding amount (or some of it) between the heating, cooling, and crisis components in Table 3. The totals of Table 3 will automatically be added to the "New Totals" in Table 2.</t>
        </r>
        <r>
          <rPr>
            <sz val="9"/>
            <color indexed="81"/>
            <rFont val="Tahoma"/>
            <family val="2"/>
          </rPr>
          <t xml:space="preserve">
</t>
        </r>
      </text>
    </comment>
    <comment ref="C19" authorId="0">
      <text>
        <r>
          <rPr>
            <b/>
            <sz val="9"/>
            <color indexed="81"/>
            <rFont val="Tahoma"/>
            <family val="2"/>
          </rPr>
          <t>Some popular options are listed for each component in Table 3. There are "Other" cells in which you can also type your own descriptions.</t>
        </r>
        <r>
          <rPr>
            <sz val="9"/>
            <color indexed="81"/>
            <rFont val="Tahoma"/>
            <family val="2"/>
          </rPr>
          <t xml:space="preserve">
</t>
        </r>
      </text>
    </comment>
    <comment ref="E19" authorId="0">
      <text>
        <r>
          <rPr>
            <b/>
            <sz val="9"/>
            <color indexed="81"/>
            <rFont val="Tahoma"/>
            <family val="2"/>
          </rPr>
          <t>Some popular options are listed for each component in Table 3. There are "Other" cells in which you can also type your own descriptions.</t>
        </r>
        <r>
          <rPr>
            <sz val="9"/>
            <color indexed="81"/>
            <rFont val="Tahoma"/>
            <family val="2"/>
          </rPr>
          <t xml:space="preserve">
</t>
        </r>
      </text>
    </comment>
    <comment ref="G19" authorId="0">
      <text>
        <r>
          <rPr>
            <b/>
            <sz val="9"/>
            <color indexed="81"/>
            <rFont val="Tahoma"/>
            <family val="2"/>
          </rPr>
          <t>Some popular options are listed for each component in Table 3. There are "Other" cells in which you can also type your own descriptions.</t>
        </r>
      </text>
    </comment>
  </commentList>
</comments>
</file>

<file path=xl/sharedStrings.xml><?xml version="1.0" encoding="utf-8"?>
<sst xmlns="http://schemas.openxmlformats.org/spreadsheetml/2006/main" count="54" uniqueCount="38">
  <si>
    <t>Heating</t>
  </si>
  <si>
    <t>Cooling</t>
  </si>
  <si>
    <t>Crisis</t>
  </si>
  <si>
    <t>Administration</t>
  </si>
  <si>
    <t>Assurance 16</t>
  </si>
  <si>
    <t>Carryover</t>
  </si>
  <si>
    <t>TOTAL</t>
  </si>
  <si>
    <t>Summer Buy/Pre-Buy Fuel</t>
  </si>
  <si>
    <t>Space Heaters</t>
  </si>
  <si>
    <t>Air Conditioners</t>
  </si>
  <si>
    <t>Fans</t>
  </si>
  <si>
    <t>Carryover and Obligation Calculator</t>
  </si>
  <si>
    <t>Supplemental Benefit</t>
  </si>
  <si>
    <t xml:space="preserve"> Blankets</t>
  </si>
  <si>
    <t>Other</t>
  </si>
  <si>
    <t>TOTAL:</t>
  </si>
  <si>
    <t>Air conditioners</t>
  </si>
  <si>
    <t>Warming Centers</t>
  </si>
  <si>
    <t>other</t>
  </si>
  <si>
    <t>LATE FUNDING</t>
  </si>
  <si>
    <t>AMOUNT USED</t>
  </si>
  <si>
    <t>NEW PERCENTAGES</t>
  </si>
  <si>
    <t>LATE FUNDS USED</t>
  </si>
  <si>
    <t>NEW TOTAL</t>
  </si>
  <si>
    <t>DOLLAR AMOUNT</t>
  </si>
  <si>
    <t>CRISIS</t>
  </si>
  <si>
    <t>COOLING</t>
  </si>
  <si>
    <t>HEATING</t>
  </si>
  <si>
    <t>Your Initial Annual Plan</t>
  </si>
  <si>
    <t>INITIAL FEDERAL RELEASE OF FUNDS</t>
  </si>
  <si>
    <t>ADDITIONAL RELEASE OF FUNDS</t>
  </si>
  <si>
    <t>Late Funding Distribution</t>
  </si>
  <si>
    <t>TOTAL FUNDS</t>
  </si>
  <si>
    <t>DOLLAR AMOUNT OF %</t>
  </si>
  <si>
    <t>AMOUNT REMAINING</t>
  </si>
  <si>
    <t>Table1</t>
  </si>
  <si>
    <t>Table3</t>
  </si>
  <si>
    <t>Table 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</si>
</sst>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_(&quot;$&quot;* #,##0_);_(&quot;$&quot;* \(#,##0\);_(&quot;$&quot;* &quot;-&quot;??_);_(@_)"/>
  </numFmts>
  <fonts count="1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26"/>
      <color theme="1"/>
      <name val="Calibri"/>
      <family val="2"/>
      <scheme val="minor"/>
    </font>
    <font>
      <i/>
      <sz val="11"/>
      <color theme="1"/>
      <name val="Calibri"/>
      <family val="2"/>
      <scheme val="minor"/>
    </font>
    <font>
      <b/>
      <sz val="26"/>
      <color theme="1"/>
      <name val="Perpetua Titling MT"/>
      <family val="1"/>
    </font>
    <font>
      <b/>
      <sz val="26"/>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thick">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applyBorder="1"/>
    <xf numFmtId="9" fontId="0" fillId="0" borderId="0" xfId="0" applyNumberFormat="1" applyBorder="1"/>
    <xf numFmtId="0" fontId="0" fillId="0" borderId="0" xfId="0" applyBorder="1" applyAlignment="1">
      <alignment horizontal="right"/>
    </xf>
    <xf numFmtId="0" fontId="0" fillId="0" borderId="0" xfId="0" applyAlignment="1">
      <alignment horizontal="right"/>
    </xf>
    <xf numFmtId="0" fontId="6" fillId="0" borderId="0" xfId="0" applyFont="1"/>
    <xf numFmtId="0" fontId="0" fillId="4" borderId="0" xfId="0" applyFill="1" applyBorder="1"/>
    <xf numFmtId="0" fontId="0" fillId="4" borderId="14" xfId="0" applyFont="1" applyFill="1" applyBorder="1"/>
    <xf numFmtId="9" fontId="0" fillId="0" borderId="13" xfId="0" applyNumberFormat="1" applyBorder="1"/>
    <xf numFmtId="0" fontId="0" fillId="2" borderId="2" xfId="0" applyFont="1" applyFill="1" applyBorder="1"/>
    <xf numFmtId="0" fontId="0" fillId="0" borderId="2" xfId="0" applyFont="1" applyBorder="1"/>
    <xf numFmtId="0" fontId="0" fillId="0" borderId="18" xfId="0" applyFont="1" applyBorder="1"/>
    <xf numFmtId="0" fontId="0" fillId="2" borderId="18" xfId="0" applyFont="1" applyFill="1" applyBorder="1"/>
    <xf numFmtId="0" fontId="0" fillId="4" borderId="0" xfId="0" applyFont="1" applyFill="1" applyBorder="1"/>
    <xf numFmtId="9" fontId="0" fillId="4" borderId="11" xfId="0" applyNumberFormat="1" applyFill="1" applyBorder="1"/>
    <xf numFmtId="0" fontId="0" fillId="4" borderId="11" xfId="0" applyFill="1" applyBorder="1" applyAlignment="1">
      <alignment horizontal="right"/>
    </xf>
    <xf numFmtId="0" fontId="2" fillId="5" borderId="15" xfId="0" applyFont="1" applyFill="1" applyBorder="1"/>
    <xf numFmtId="0" fontId="2" fillId="5" borderId="8" xfId="0" applyFont="1" applyFill="1" applyBorder="1"/>
    <xf numFmtId="0" fontId="7" fillId="4" borderId="11" xfId="0" applyFont="1" applyFill="1" applyBorder="1"/>
    <xf numFmtId="0" fontId="0" fillId="4" borderId="17" xfId="0" applyFill="1" applyBorder="1"/>
    <xf numFmtId="0" fontId="0" fillId="4" borderId="14" xfId="0" applyFill="1" applyBorder="1"/>
    <xf numFmtId="164" fontId="0" fillId="0" borderId="2" xfId="0" applyNumberFormat="1" applyFont="1" applyBorder="1" applyAlignment="1">
      <alignment horizontal="right"/>
    </xf>
    <xf numFmtId="44" fontId="1" fillId="6" borderId="7" xfId="1" applyFont="1" applyFill="1" applyBorder="1" applyProtection="1">
      <protection locked="0"/>
    </xf>
    <xf numFmtId="44" fontId="1" fillId="6" borderId="1" xfId="1" applyFont="1" applyFill="1" applyBorder="1" applyProtection="1">
      <protection locked="0"/>
    </xf>
    <xf numFmtId="9" fontId="0" fillId="6" borderId="1" xfId="0" applyNumberFormat="1" applyFill="1" applyBorder="1" applyProtection="1">
      <protection locked="0"/>
    </xf>
    <xf numFmtId="9" fontId="0" fillId="6" borderId="7" xfId="0" applyNumberFormat="1" applyFill="1" applyBorder="1" applyProtection="1">
      <protection locked="0"/>
    </xf>
    <xf numFmtId="44" fontId="0" fillId="6" borderId="4" xfId="1" applyFont="1" applyFill="1" applyBorder="1" applyProtection="1">
      <protection locked="0"/>
    </xf>
    <xf numFmtId="0" fontId="0" fillId="2" borderId="22" xfId="0" applyFont="1" applyFill="1" applyBorder="1"/>
    <xf numFmtId="0" fontId="0" fillId="0" borderId="22" xfId="0" applyFont="1" applyBorder="1"/>
    <xf numFmtId="9" fontId="0" fillId="7" borderId="3" xfId="0" applyNumberFormat="1" applyFill="1" applyBorder="1" applyProtection="1">
      <protection locked="0"/>
    </xf>
    <xf numFmtId="9" fontId="0" fillId="7" borderId="7" xfId="0" applyNumberFormat="1" applyFill="1" applyBorder="1" applyProtection="1">
      <protection locked="0"/>
    </xf>
    <xf numFmtId="9" fontId="0" fillId="7" borderId="1" xfId="0" applyNumberFormat="1" applyFill="1" applyBorder="1" applyProtection="1">
      <protection locked="0"/>
    </xf>
    <xf numFmtId="44" fontId="0" fillId="7" borderId="4" xfId="1" applyFont="1" applyFill="1" applyBorder="1" applyProtection="1">
      <protection locked="0"/>
    </xf>
    <xf numFmtId="44" fontId="1" fillId="7" borderId="7" xfId="1" applyFont="1" applyFill="1" applyBorder="1" applyProtection="1">
      <protection locked="0"/>
    </xf>
    <xf numFmtId="44" fontId="1" fillId="7" borderId="1" xfId="1" applyFont="1" applyFill="1" applyBorder="1" applyProtection="1">
      <protection locked="0"/>
    </xf>
    <xf numFmtId="44" fontId="1" fillId="7" borderId="19" xfId="1" applyFont="1" applyFill="1" applyBorder="1" applyProtection="1">
      <protection locked="0"/>
    </xf>
    <xf numFmtId="44" fontId="1" fillId="7" borderId="5" xfId="1" applyFont="1" applyFill="1" applyBorder="1" applyProtection="1">
      <protection locked="0"/>
    </xf>
    <xf numFmtId="0" fontId="2" fillId="4" borderId="9" xfId="0" applyFont="1" applyFill="1" applyBorder="1" applyAlignment="1"/>
    <xf numFmtId="165" fontId="0" fillId="6" borderId="2" xfId="1" applyNumberFormat="1" applyFont="1" applyFill="1" applyBorder="1" applyProtection="1">
      <protection locked="0"/>
    </xf>
    <xf numFmtId="0" fontId="0" fillId="4" borderId="9" xfId="0" applyFill="1" applyBorder="1"/>
    <xf numFmtId="44" fontId="0" fillId="0" borderId="12" xfId="0" applyNumberFormat="1" applyBorder="1"/>
    <xf numFmtId="44" fontId="0" fillId="6" borderId="10" xfId="1" applyFont="1" applyFill="1" applyBorder="1" applyProtection="1">
      <protection locked="0"/>
    </xf>
    <xf numFmtId="0" fontId="7" fillId="4" borderId="0" xfId="0" applyFont="1" applyFill="1" applyBorder="1"/>
    <xf numFmtId="44" fontId="1" fillId="0" borderId="23" xfId="1" applyNumberFormat="1" applyFont="1" applyBorder="1" applyAlignment="1">
      <alignment horizontal="right"/>
    </xf>
    <xf numFmtId="165" fontId="0" fillId="4" borderId="11" xfId="0" applyNumberFormat="1" applyFill="1" applyBorder="1" applyAlignment="1">
      <alignment horizontal="right"/>
    </xf>
    <xf numFmtId="0" fontId="2" fillId="5" borderId="24" xfId="0" applyFont="1" applyFill="1" applyBorder="1"/>
    <xf numFmtId="10" fontId="0" fillId="2" borderId="1" xfId="2" applyNumberFormat="1" applyFont="1" applyFill="1" applyBorder="1"/>
    <xf numFmtId="10" fontId="0" fillId="0" borderId="1" xfId="2" applyNumberFormat="1" applyFont="1" applyBorder="1"/>
    <xf numFmtId="10" fontId="0" fillId="2" borderId="7" xfId="2" applyNumberFormat="1" applyFont="1" applyFill="1" applyBorder="1"/>
    <xf numFmtId="164" fontId="2" fillId="5" borderId="20" xfId="0" applyNumberFormat="1" applyFont="1" applyFill="1" applyBorder="1" applyAlignment="1">
      <alignment horizontal="left"/>
    </xf>
    <xf numFmtId="44" fontId="0" fillId="2" borderId="25" xfId="1" applyNumberFormat="1" applyFont="1" applyFill="1" applyBorder="1" applyAlignment="1">
      <alignment horizontal="right"/>
    </xf>
    <xf numFmtId="44" fontId="0" fillId="0" borderId="26" xfId="1" applyNumberFormat="1" applyFont="1" applyBorder="1" applyAlignment="1">
      <alignment horizontal="right"/>
    </xf>
    <xf numFmtId="44" fontId="0" fillId="2" borderId="26" xfId="1" applyNumberFormat="1" applyFont="1" applyFill="1" applyBorder="1" applyAlignment="1">
      <alignment horizontal="right"/>
    </xf>
    <xf numFmtId="44" fontId="0" fillId="0" borderId="25" xfId="1" applyNumberFormat="1" applyFont="1" applyBorder="1" applyAlignment="1">
      <alignment horizontal="right"/>
    </xf>
    <xf numFmtId="44" fontId="0" fillId="2" borderId="27" xfId="1" applyNumberFormat="1" applyFont="1" applyFill="1" applyBorder="1" applyAlignment="1">
      <alignment horizontal="right"/>
    </xf>
    <xf numFmtId="0" fontId="9" fillId="0" borderId="0" xfId="0" applyFont="1" applyBorder="1"/>
    <xf numFmtId="0" fontId="6" fillId="0" borderId="0" xfId="0" applyFont="1" applyBorder="1"/>
    <xf numFmtId="44" fontId="0" fillId="6" borderId="1" xfId="1" applyFont="1" applyFill="1" applyBorder="1" applyProtection="1">
      <protection locked="0"/>
    </xf>
    <xf numFmtId="44" fontId="0" fillId="7" borderId="1" xfId="1" applyFont="1" applyFill="1" applyBorder="1" applyProtection="1">
      <protection locked="0"/>
    </xf>
    <xf numFmtId="44" fontId="2" fillId="0" borderId="12" xfId="0" applyNumberFormat="1" applyFont="1" applyBorder="1"/>
    <xf numFmtId="0" fontId="2" fillId="5" borderId="4" xfId="0" applyFont="1" applyFill="1" applyBorder="1"/>
    <xf numFmtId="0" fontId="0" fillId="0" borderId="11" xfId="0" applyBorder="1"/>
    <xf numFmtId="44" fontId="0" fillId="0" borderId="4" xfId="0" applyNumberFormat="1" applyFont="1" applyBorder="1"/>
    <xf numFmtId="44" fontId="0" fillId="0" borderId="28" xfId="0" applyNumberFormat="1" applyBorder="1"/>
    <xf numFmtId="44" fontId="0" fillId="2" borderId="23" xfId="0" applyNumberFormat="1" applyFill="1" applyBorder="1"/>
    <xf numFmtId="0" fontId="0" fillId="4" borderId="29" xfId="0" applyFill="1" applyBorder="1"/>
    <xf numFmtId="0" fontId="0" fillId="4" borderId="30" xfId="0" applyFill="1" applyBorder="1"/>
    <xf numFmtId="0" fontId="0" fillId="4" borderId="30" xfId="0" applyFont="1" applyFill="1" applyBorder="1"/>
    <xf numFmtId="0" fontId="2" fillId="5" borderId="20" xfId="0" applyFont="1" applyFill="1" applyBorder="1"/>
    <xf numFmtId="44" fontId="1" fillId="7" borderId="28" xfId="1" applyFont="1" applyFill="1" applyBorder="1" applyProtection="1">
      <protection locked="0"/>
    </xf>
    <xf numFmtId="44" fontId="1" fillId="6" borderId="30" xfId="1" applyFont="1" applyFill="1" applyBorder="1" applyProtection="1">
      <protection locked="0"/>
    </xf>
    <xf numFmtId="44" fontId="1" fillId="6" borderId="28" xfId="1" applyFont="1" applyFill="1" applyBorder="1" applyProtection="1">
      <protection locked="0"/>
    </xf>
    <xf numFmtId="44" fontId="1" fillId="7" borderId="30" xfId="1" applyFont="1" applyFill="1" applyBorder="1" applyProtection="1">
      <protection locked="0"/>
    </xf>
    <xf numFmtId="44" fontId="0" fillId="0" borderId="23" xfId="0" applyNumberFormat="1" applyFont="1" applyBorder="1"/>
    <xf numFmtId="0" fontId="0" fillId="4" borderId="31" xfId="0" applyFill="1" applyBorder="1"/>
    <xf numFmtId="44" fontId="0" fillId="0" borderId="23" xfId="1" applyFont="1" applyBorder="1"/>
    <xf numFmtId="0" fontId="2" fillId="4" borderId="30" xfId="0" applyFont="1" applyFill="1" applyBorder="1" applyAlignment="1">
      <alignment horizontal="right"/>
    </xf>
    <xf numFmtId="44" fontId="0" fillId="2" borderId="30" xfId="0" applyNumberFormat="1" applyFill="1" applyBorder="1"/>
    <xf numFmtId="44" fontId="0" fillId="2" borderId="28" xfId="0" applyNumberFormat="1" applyFill="1" applyBorder="1"/>
    <xf numFmtId="0" fontId="2" fillId="5" borderId="1" xfId="0" applyFont="1" applyFill="1" applyBorder="1"/>
    <xf numFmtId="0" fontId="2" fillId="5" borderId="3" xfId="0" applyFont="1" applyFill="1" applyBorder="1" applyAlignment="1"/>
    <xf numFmtId="0" fontId="0" fillId="2" borderId="1" xfId="0" applyFill="1" applyBorder="1"/>
    <xf numFmtId="0" fontId="0" fillId="2" borderId="7" xfId="0" applyFill="1" applyBorder="1"/>
    <xf numFmtId="0" fontId="0" fillId="0" borderId="1" xfId="0" applyBorder="1"/>
    <xf numFmtId="0" fontId="0" fillId="2" borderId="19" xfId="0" applyFill="1" applyBorder="1"/>
    <xf numFmtId="0" fontId="2" fillId="5" borderId="6" xfId="0" applyFont="1" applyFill="1" applyBorder="1"/>
    <xf numFmtId="0" fontId="0" fillId="4" borderId="11" xfId="0" applyFill="1" applyBorder="1"/>
    <xf numFmtId="0" fontId="2" fillId="4" borderId="14" xfId="0" applyFont="1" applyFill="1" applyBorder="1"/>
    <xf numFmtId="0" fontId="0" fillId="2" borderId="6" xfId="0" applyFont="1" applyFill="1" applyBorder="1"/>
    <xf numFmtId="0" fontId="0" fillId="0" borderId="6" xfId="0" applyFont="1" applyBorder="1"/>
    <xf numFmtId="0" fontId="2" fillId="5" borderId="32" xfId="0" applyFont="1" applyFill="1" applyBorder="1"/>
    <xf numFmtId="0" fontId="0" fillId="0" borderId="30" xfId="0" applyBorder="1"/>
    <xf numFmtId="0" fontId="2" fillId="4" borderId="11" xfId="0" applyFont="1" applyFill="1" applyBorder="1" applyAlignment="1">
      <alignment horizontal="left"/>
    </xf>
    <xf numFmtId="0" fontId="9" fillId="0" borderId="30" xfId="0" applyFont="1" applyBorder="1"/>
    <xf numFmtId="0" fontId="0" fillId="0" borderId="14" xfId="0" applyBorder="1"/>
    <xf numFmtId="165" fontId="0" fillId="7" borderId="6" xfId="1" applyNumberFormat="1" applyFont="1" applyFill="1" applyBorder="1" applyProtection="1">
      <protection locked="0"/>
    </xf>
    <xf numFmtId="165" fontId="0" fillId="7" borderId="21" xfId="1" applyNumberFormat="1" applyFont="1" applyFill="1" applyBorder="1" applyProtection="1">
      <protection locked="0"/>
    </xf>
    <xf numFmtId="0" fontId="0" fillId="2" borderId="2" xfId="0" applyFont="1" applyFill="1" applyBorder="1" applyProtection="1">
      <protection locked="0"/>
    </xf>
    <xf numFmtId="0" fontId="0" fillId="0" borderId="18" xfId="0" applyFont="1" applyBorder="1" applyProtection="1">
      <protection locked="0"/>
    </xf>
    <xf numFmtId="0" fontId="0" fillId="2" borderId="22" xfId="0" applyFont="1" applyFill="1" applyBorder="1" applyProtection="1">
      <protection locked="0"/>
    </xf>
    <xf numFmtId="0" fontId="0" fillId="0" borderId="2" xfId="0" applyFont="1" applyBorder="1" applyProtection="1">
      <protection locked="0"/>
    </xf>
    <xf numFmtId="0" fontId="0" fillId="2" borderId="5" xfId="0" applyFont="1" applyFill="1" applyBorder="1" applyProtection="1">
      <protection locked="0"/>
    </xf>
    <xf numFmtId="0" fontId="0" fillId="0" borderId="3" xfId="0" applyFont="1" applyBorder="1" applyProtection="1">
      <protection locked="0"/>
    </xf>
    <xf numFmtId="0" fontId="0" fillId="2" borderId="3" xfId="0" applyFont="1" applyFill="1" applyBorder="1" applyProtection="1">
      <protection locked="0"/>
    </xf>
    <xf numFmtId="44" fontId="0" fillId="7" borderId="28" xfId="1" applyFont="1" applyFill="1" applyBorder="1" applyProtection="1">
      <protection locked="0"/>
    </xf>
    <xf numFmtId="0" fontId="0" fillId="2" borderId="9" xfId="0" applyFill="1" applyBorder="1"/>
    <xf numFmtId="0" fontId="0" fillId="0" borderId="34" xfId="0" applyBorder="1"/>
    <xf numFmtId="0" fontId="0" fillId="0" borderId="34" xfId="0" applyFont="1" applyBorder="1"/>
    <xf numFmtId="9" fontId="0" fillId="7" borderId="35" xfId="0" applyNumberFormat="1" applyFill="1" applyBorder="1" applyProtection="1">
      <protection locked="0"/>
    </xf>
    <xf numFmtId="0" fontId="3" fillId="5" borderId="17" xfId="0" applyFont="1" applyFill="1" applyBorder="1" applyAlignment="1">
      <alignment horizontal="center"/>
    </xf>
    <xf numFmtId="0" fontId="2" fillId="4" borderId="17" xfId="0" applyFont="1" applyFill="1" applyBorder="1" applyAlignment="1">
      <alignment horizontal="center"/>
    </xf>
    <xf numFmtId="0" fontId="2" fillId="4" borderId="11" xfId="0" applyFont="1" applyFill="1" applyBorder="1" applyAlignment="1">
      <alignment horizontal="center"/>
    </xf>
    <xf numFmtId="0" fontId="8" fillId="3" borderId="14" xfId="0" applyFont="1" applyFill="1" applyBorder="1" applyAlignment="1">
      <alignment horizontal="center" vertical="center"/>
    </xf>
    <xf numFmtId="0" fontId="8" fillId="3" borderId="33" xfId="0" applyFont="1" applyFill="1" applyBorder="1" applyAlignment="1">
      <alignment horizontal="center" vertical="center"/>
    </xf>
    <xf numFmtId="0" fontId="3" fillId="5" borderId="16" xfId="0" applyFont="1" applyFill="1" applyBorder="1" applyAlignment="1">
      <alignment horizontal="center"/>
    </xf>
    <xf numFmtId="0" fontId="3" fillId="5" borderId="31" xfId="0" applyFont="1" applyFill="1" applyBorder="1" applyAlignment="1">
      <alignment horizontal="center"/>
    </xf>
  </cellXfs>
  <cellStyles count="3">
    <cellStyle name="Currency" xfId="1" builtinId="4"/>
    <cellStyle name="Normal" xfId="0" builtinId="0"/>
    <cellStyle name="Percent" xfId="2" builtinId="5"/>
  </cellStyles>
  <dxfs count="10">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E366"/>
      <color rgb="FFFEFB87"/>
      <color rgb="FFFFFE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30831</xdr:colOff>
      <xdr:row>1</xdr:row>
      <xdr:rowOff>34848</xdr:rowOff>
    </xdr:from>
    <xdr:to>
      <xdr:col>2</xdr:col>
      <xdr:colOff>583977</xdr:colOff>
      <xdr:row>1</xdr:row>
      <xdr:rowOff>528070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7874" y="302013"/>
          <a:ext cx="553146" cy="493222"/>
        </a:xfrm>
        <a:prstGeom prst="rect">
          <a:avLst/>
        </a:prstGeom>
        <a:solidFill>
          <a:schemeClr val="tx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tabSelected="1" zoomScale="82" zoomScaleNormal="82" workbookViewId="0">
      <selection activeCell="D6" sqref="D6"/>
    </sheetView>
  </sheetViews>
  <sheetFormatPr defaultRowHeight="15"/>
  <cols>
    <col min="1" max="1" width="9.140625" customWidth="1"/>
    <col min="2" max="2" width="6.7109375" customWidth="1"/>
    <col min="3" max="3" width="39.42578125" customWidth="1"/>
    <col min="4" max="4" width="20.85546875" customWidth="1"/>
    <col min="5" max="5" width="23.42578125" customWidth="1"/>
    <col min="6" max="6" width="22.5703125" customWidth="1"/>
    <col min="7" max="7" width="26.7109375" customWidth="1"/>
    <col min="8" max="8" width="20.140625" customWidth="1"/>
    <col min="9" max="9" width="24.42578125" customWidth="1"/>
    <col min="10" max="10" width="17.28515625" customWidth="1"/>
  </cols>
  <sheetData>
    <row r="1" spans="1:9" ht="21" customHeight="1" thickBot="1">
      <c r="C1" s="94"/>
      <c r="D1" s="94"/>
      <c r="E1" s="94"/>
      <c r="F1" s="94"/>
      <c r="G1" s="94"/>
      <c r="H1" s="94"/>
    </row>
    <row r="2" spans="1:9" s="5" customFormat="1" ht="44.25" customHeight="1" thickTop="1" thickBot="1">
      <c r="A2" s="55"/>
      <c r="B2" s="93"/>
      <c r="C2" s="112" t="s">
        <v>11</v>
      </c>
      <c r="D2" s="112"/>
      <c r="E2" s="112"/>
      <c r="F2" s="112"/>
      <c r="G2" s="112"/>
      <c r="H2" s="113"/>
      <c r="I2" s="56"/>
    </row>
    <row r="3" spans="1:9" ht="20.25" thickTop="1" thickBot="1">
      <c r="A3" s="1"/>
      <c r="B3" s="91"/>
      <c r="C3" s="109" t="s">
        <v>28</v>
      </c>
      <c r="D3" s="109"/>
      <c r="E3" s="109"/>
      <c r="F3" s="114" t="s">
        <v>31</v>
      </c>
      <c r="G3" s="109"/>
      <c r="H3" s="115"/>
      <c r="I3" s="1"/>
    </row>
    <row r="4" spans="1:9" ht="16.5" thickTop="1" thickBot="1">
      <c r="A4" s="1"/>
      <c r="B4" s="91"/>
      <c r="C4" s="92" t="s">
        <v>35</v>
      </c>
      <c r="D4" s="110"/>
      <c r="E4" s="111"/>
      <c r="F4" s="18"/>
      <c r="G4" s="6"/>
      <c r="H4" s="76" t="s">
        <v>37</v>
      </c>
      <c r="I4" s="1"/>
    </row>
    <row r="5" spans="1:9" ht="15.75" thickTop="1">
      <c r="B5" s="91"/>
      <c r="C5" s="45" t="s">
        <v>29</v>
      </c>
      <c r="D5" s="96">
        <v>7000000</v>
      </c>
      <c r="E5" s="37"/>
      <c r="F5" s="16" t="s">
        <v>19</v>
      </c>
      <c r="G5" s="17" t="s">
        <v>20</v>
      </c>
      <c r="H5" s="68" t="s">
        <v>34</v>
      </c>
      <c r="I5" s="1"/>
    </row>
    <row r="6" spans="1:9" ht="15.75" thickBot="1">
      <c r="A6" s="1"/>
      <c r="B6" s="91"/>
      <c r="C6" s="79" t="s">
        <v>30</v>
      </c>
      <c r="D6" s="38">
        <v>2000000</v>
      </c>
      <c r="E6" s="39"/>
      <c r="F6" s="41">
        <v>1000000</v>
      </c>
      <c r="G6" s="40">
        <f>F6-H6</f>
        <v>0</v>
      </c>
      <c r="H6" s="75">
        <f>F6-SUM(D27,F27,H27)-SUM(G9:G15)</f>
        <v>1000000</v>
      </c>
      <c r="I6" s="1"/>
    </row>
    <row r="7" spans="1:9" ht="16.5" thickTop="1" thickBot="1">
      <c r="A7" s="1"/>
      <c r="B7" s="91"/>
      <c r="C7" s="79" t="s">
        <v>30</v>
      </c>
      <c r="D7" s="95"/>
      <c r="E7" s="39"/>
      <c r="F7" s="20"/>
      <c r="G7" s="19"/>
      <c r="H7" s="74"/>
      <c r="I7" s="1"/>
    </row>
    <row r="8" spans="1:9" ht="15.75" thickTop="1">
      <c r="A8" s="1"/>
      <c r="B8" s="91"/>
      <c r="C8" s="80" t="s">
        <v>32</v>
      </c>
      <c r="D8" s="21">
        <f>SUM(D5:D7)</f>
        <v>9000000</v>
      </c>
      <c r="E8" s="49" t="s">
        <v>33</v>
      </c>
      <c r="F8" s="45" t="s">
        <v>21</v>
      </c>
      <c r="G8" s="17" t="s">
        <v>22</v>
      </c>
      <c r="H8" s="68" t="s">
        <v>23</v>
      </c>
      <c r="I8" s="1"/>
    </row>
    <row r="9" spans="1:9">
      <c r="A9" s="1"/>
      <c r="B9" s="91"/>
      <c r="C9" s="81" t="s">
        <v>5</v>
      </c>
      <c r="D9" s="29">
        <v>7.0000000000000007E-2</v>
      </c>
      <c r="E9" s="50">
        <f t="shared" ref="E9:E16" si="0">D9*$D$8</f>
        <v>630000.00000000012</v>
      </c>
      <c r="F9" s="46">
        <f t="shared" ref="F9:F15" si="1">H9/$D$8</f>
        <v>7.0000000000000007E-2</v>
      </c>
      <c r="G9" s="32">
        <v>0</v>
      </c>
      <c r="H9" s="77">
        <f>SUM(G9+E9)</f>
        <v>630000.00000000012</v>
      </c>
      <c r="I9" s="1"/>
    </row>
    <row r="10" spans="1:9">
      <c r="A10" s="1"/>
      <c r="B10" s="91"/>
      <c r="C10" s="107" t="s">
        <v>0</v>
      </c>
      <c r="D10" s="24">
        <v>0.5</v>
      </c>
      <c r="E10" s="51">
        <f t="shared" si="0"/>
        <v>4500000</v>
      </c>
      <c r="F10" s="47">
        <f t="shared" si="1"/>
        <v>0.5</v>
      </c>
      <c r="G10" s="26">
        <v>0</v>
      </c>
      <c r="H10" s="63">
        <f>SUM(CC!D27+G10+E10)</f>
        <v>4500000</v>
      </c>
      <c r="I10" s="1"/>
    </row>
    <row r="11" spans="1:9">
      <c r="A11" s="1"/>
      <c r="B11" s="91"/>
      <c r="C11" s="105" t="s">
        <v>1</v>
      </c>
      <c r="D11" s="108">
        <v>0.1</v>
      </c>
      <c r="E11" s="52">
        <f t="shared" si="0"/>
        <v>900000</v>
      </c>
      <c r="F11" s="46">
        <f t="shared" si="1"/>
        <v>0.1</v>
      </c>
      <c r="G11" s="32">
        <v>0</v>
      </c>
      <c r="H11" s="77">
        <f>SUM(CC!F27+G11+E11)</f>
        <v>900000</v>
      </c>
      <c r="I11" s="1"/>
    </row>
    <row r="12" spans="1:9">
      <c r="A12" s="1"/>
      <c r="B12" s="91"/>
      <c r="C12" s="106" t="s">
        <v>2</v>
      </c>
      <c r="D12" s="25">
        <v>0.1</v>
      </c>
      <c r="E12" s="53">
        <f t="shared" si="0"/>
        <v>900000</v>
      </c>
      <c r="F12" s="47">
        <f t="shared" si="1"/>
        <v>0.1</v>
      </c>
      <c r="G12" s="26">
        <v>0</v>
      </c>
      <c r="H12" s="63">
        <f>SUM(CC!H27+G12+E12)</f>
        <v>900000</v>
      </c>
      <c r="I12" s="1"/>
    </row>
    <row r="13" spans="1:9">
      <c r="A13" s="1"/>
      <c r="B13" s="91"/>
      <c r="C13" s="82" t="str">
        <f>IF(F13&gt;=25%,"Weatherization NOT ALLOWED",IF(F13&gt;=14.99%,"Weatherization WAIVER NEEDED","Weatherization"))</f>
        <v>Weatherization</v>
      </c>
      <c r="D13" s="30">
        <v>0.1</v>
      </c>
      <c r="E13" s="54">
        <f t="shared" si="0"/>
        <v>900000</v>
      </c>
      <c r="F13" s="46">
        <f>H13/$D$8</f>
        <v>0.1</v>
      </c>
      <c r="G13" s="32">
        <v>0</v>
      </c>
      <c r="H13" s="78">
        <f>G13+E13</f>
        <v>900000</v>
      </c>
    </row>
    <row r="14" spans="1:9">
      <c r="A14" s="1"/>
      <c r="B14" s="91"/>
      <c r="C14" s="83" t="s">
        <v>3</v>
      </c>
      <c r="D14" s="25">
        <v>0.1</v>
      </c>
      <c r="E14" s="51">
        <f t="shared" si="0"/>
        <v>900000</v>
      </c>
      <c r="F14" s="47">
        <f t="shared" si="1"/>
        <v>0.1</v>
      </c>
      <c r="G14" s="26">
        <v>0</v>
      </c>
      <c r="H14" s="63">
        <f>G14+E14</f>
        <v>900000</v>
      </c>
    </row>
    <row r="15" spans="1:9" ht="15.75" thickBot="1">
      <c r="A15" s="1"/>
      <c r="B15" s="91"/>
      <c r="C15" s="84" t="s">
        <v>4</v>
      </c>
      <c r="D15" s="31">
        <v>0.03</v>
      </c>
      <c r="E15" s="50">
        <f t="shared" si="0"/>
        <v>270000</v>
      </c>
      <c r="F15" s="48">
        <f t="shared" si="1"/>
        <v>0.03</v>
      </c>
      <c r="G15" s="32">
        <v>0</v>
      </c>
      <c r="H15" s="64">
        <f>G15+E15</f>
        <v>270000</v>
      </c>
    </row>
    <row r="16" spans="1:9" ht="16.5" thickTop="1" thickBot="1">
      <c r="A16" s="1"/>
      <c r="B16" s="91"/>
      <c r="C16" s="85" t="s">
        <v>6</v>
      </c>
      <c r="D16" s="8">
        <f>SUM(D9:D15)</f>
        <v>1</v>
      </c>
      <c r="E16" s="43">
        <f t="shared" si="0"/>
        <v>9000000</v>
      </c>
      <c r="F16" s="14"/>
      <c r="G16" s="44"/>
      <c r="H16" s="65"/>
    </row>
    <row r="17" spans="1:9" ht="15.75" thickTop="1">
      <c r="A17" s="1"/>
      <c r="B17" s="91"/>
      <c r="C17" s="86"/>
      <c r="D17" s="14"/>
      <c r="E17" s="15"/>
      <c r="F17" s="42"/>
      <c r="G17" s="6"/>
      <c r="H17" s="66"/>
    </row>
    <row r="18" spans="1:9" ht="15.75" thickBot="1">
      <c r="A18" s="1"/>
      <c r="B18" s="91"/>
      <c r="C18" s="87" t="s">
        <v>36</v>
      </c>
      <c r="D18" s="7"/>
      <c r="E18" s="7"/>
      <c r="F18" s="13"/>
      <c r="G18" s="13"/>
      <c r="H18" s="67"/>
      <c r="I18" s="1"/>
    </row>
    <row r="19" spans="1:9" ht="15.75" thickTop="1">
      <c r="A19" s="1"/>
      <c r="B19" s="91"/>
      <c r="C19" s="45" t="s">
        <v>27</v>
      </c>
      <c r="D19" s="17" t="s">
        <v>24</v>
      </c>
      <c r="E19" s="17" t="s">
        <v>26</v>
      </c>
      <c r="F19" s="17" t="s">
        <v>24</v>
      </c>
      <c r="G19" s="17" t="s">
        <v>25</v>
      </c>
      <c r="H19" s="68" t="s">
        <v>24</v>
      </c>
    </row>
    <row r="20" spans="1:9">
      <c r="A20" s="1"/>
      <c r="B20" s="91"/>
      <c r="C20" s="88" t="s">
        <v>12</v>
      </c>
      <c r="D20" s="33">
        <v>0</v>
      </c>
      <c r="E20" s="9" t="s">
        <v>12</v>
      </c>
      <c r="F20" s="33">
        <v>0</v>
      </c>
      <c r="G20" s="9" t="s">
        <v>7</v>
      </c>
      <c r="H20" s="104">
        <v>0</v>
      </c>
    </row>
    <row r="21" spans="1:9">
      <c r="A21" s="1"/>
      <c r="B21" s="91"/>
      <c r="C21" s="89" t="s">
        <v>7</v>
      </c>
      <c r="D21" s="22">
        <v>0</v>
      </c>
      <c r="E21" s="10" t="s">
        <v>16</v>
      </c>
      <c r="F21" s="23">
        <v>0</v>
      </c>
      <c r="G21" s="28" t="s">
        <v>13</v>
      </c>
      <c r="H21" s="70">
        <v>0</v>
      </c>
    </row>
    <row r="22" spans="1:9">
      <c r="A22" s="1"/>
      <c r="B22" s="91"/>
      <c r="C22" s="88" t="s">
        <v>8</v>
      </c>
      <c r="D22" s="33">
        <v>0</v>
      </c>
      <c r="E22" s="27" t="s">
        <v>10</v>
      </c>
      <c r="F22" s="34">
        <v>0</v>
      </c>
      <c r="G22" s="12" t="s">
        <v>8</v>
      </c>
      <c r="H22" s="69">
        <v>0</v>
      </c>
    </row>
    <row r="23" spans="1:9">
      <c r="A23" s="1"/>
      <c r="B23" s="91"/>
      <c r="C23" s="89" t="s">
        <v>13</v>
      </c>
      <c r="D23" s="22">
        <v>0</v>
      </c>
      <c r="E23" s="100" t="s">
        <v>14</v>
      </c>
      <c r="F23" s="57">
        <v>0</v>
      </c>
      <c r="G23" s="11" t="s">
        <v>9</v>
      </c>
      <c r="H23" s="71">
        <v>0</v>
      </c>
    </row>
    <row r="24" spans="1:9">
      <c r="A24" s="1"/>
      <c r="B24" s="91"/>
      <c r="C24" s="103" t="s">
        <v>14</v>
      </c>
      <c r="D24" s="34">
        <v>0</v>
      </c>
      <c r="E24" s="99" t="s">
        <v>14</v>
      </c>
      <c r="F24" s="58">
        <v>0</v>
      </c>
      <c r="G24" s="12" t="s">
        <v>17</v>
      </c>
      <c r="H24" s="69">
        <v>0</v>
      </c>
    </row>
    <row r="25" spans="1:9">
      <c r="A25" s="1"/>
      <c r="B25" s="91"/>
      <c r="C25" s="102" t="s">
        <v>14</v>
      </c>
      <c r="D25" s="23">
        <v>0</v>
      </c>
      <c r="E25" s="98" t="s">
        <v>14</v>
      </c>
      <c r="F25" s="23">
        <v>0</v>
      </c>
      <c r="G25" s="11" t="s">
        <v>10</v>
      </c>
      <c r="H25" s="71">
        <v>0</v>
      </c>
    </row>
    <row r="26" spans="1:9">
      <c r="A26" s="1"/>
      <c r="B26" s="91"/>
      <c r="C26" s="101" t="s">
        <v>14</v>
      </c>
      <c r="D26" s="36">
        <v>0</v>
      </c>
      <c r="E26" s="97" t="s">
        <v>14</v>
      </c>
      <c r="F26" s="35">
        <v>0</v>
      </c>
      <c r="G26" s="97" t="s">
        <v>18</v>
      </c>
      <c r="H26" s="72">
        <v>0</v>
      </c>
      <c r="I26" s="1"/>
    </row>
    <row r="27" spans="1:9" ht="15.75" thickBot="1">
      <c r="A27" s="1"/>
      <c r="B27" s="91"/>
      <c r="C27" s="90" t="s">
        <v>15</v>
      </c>
      <c r="D27" s="59">
        <f>SUM(D20:D26)</f>
        <v>0</v>
      </c>
      <c r="E27" s="60" t="s">
        <v>15</v>
      </c>
      <c r="F27" s="62">
        <f>SUM(F20:F26)</f>
        <v>0</v>
      </c>
      <c r="G27" s="60" t="s">
        <v>15</v>
      </c>
      <c r="H27" s="73">
        <f>SUM(H20:H26)</f>
        <v>0</v>
      </c>
    </row>
    <row r="28" spans="1:9" ht="15.75" thickTop="1">
      <c r="D28" s="1"/>
      <c r="E28" s="61"/>
      <c r="F28" s="61"/>
      <c r="G28" s="61"/>
    </row>
    <row r="29" spans="1:9">
      <c r="G29" s="3"/>
    </row>
    <row r="30" spans="1:9">
      <c r="G30" s="3"/>
    </row>
    <row r="32" spans="1:9">
      <c r="G32" s="2"/>
      <c r="H32" s="3"/>
    </row>
    <row r="33" spans="8:8">
      <c r="H33" s="4"/>
    </row>
    <row r="34" spans="8:8">
      <c r="H34" s="4"/>
    </row>
    <row r="35" spans="8:8">
      <c r="H35" s="4"/>
    </row>
    <row r="36" spans="8:8">
      <c r="H36" s="4"/>
    </row>
    <row r="37" spans="8:8">
      <c r="H37" s="4"/>
    </row>
    <row r="38" spans="8:8">
      <c r="H38" s="4"/>
    </row>
    <row r="39" spans="8:8">
      <c r="H39" s="4"/>
    </row>
    <row r="40" spans="8:8">
      <c r="H40" s="4"/>
    </row>
    <row r="41" spans="8:8">
      <c r="H41" s="4"/>
    </row>
  </sheetData>
  <sheetProtection password="9061" sheet="1" objects="1" scenarios="1" selectLockedCells="1"/>
  <mergeCells count="4">
    <mergeCell ref="C3:E3"/>
    <mergeCell ref="D4:E4"/>
    <mergeCell ref="C2:H2"/>
    <mergeCell ref="F3:H3"/>
  </mergeCells>
  <conditionalFormatting sqref="F9">
    <cfRule type="cellIs" dxfId="9" priority="11" operator="greaterThan">
      <formula>0.1</formula>
    </cfRule>
  </conditionalFormatting>
  <conditionalFormatting sqref="F13">
    <cfRule type="cellIs" dxfId="8" priority="1" operator="equal">
      <formula>0.25</formula>
    </cfRule>
    <cfRule type="cellIs" dxfId="7" priority="4" operator="greaterThan">
      <formula>0.2501</formula>
    </cfRule>
    <cfRule type="cellIs" dxfId="6" priority="5" operator="between">
      <formula>0.15</formula>
      <formula>0.25</formula>
    </cfRule>
    <cfRule type="cellIs" dxfId="5" priority="9" operator="greaterThan">
      <formula>0.1501</formula>
    </cfRule>
  </conditionalFormatting>
  <conditionalFormatting sqref="F15">
    <cfRule type="cellIs" dxfId="4" priority="8" operator="greaterThan">
      <formula>0.05</formula>
    </cfRule>
  </conditionalFormatting>
  <conditionalFormatting sqref="F14">
    <cfRule type="cellIs" dxfId="3" priority="7" operator="greaterThan">
      <formula>0.1</formula>
    </cfRule>
  </conditionalFormatting>
  <conditionalFormatting sqref="H6">
    <cfRule type="cellIs" dxfId="2" priority="6" operator="lessThan">
      <formula>0</formula>
    </cfRule>
  </conditionalFormatting>
  <conditionalFormatting sqref="G6">
    <cfRule type="cellIs" dxfId="1" priority="3" operator="equal">
      <formula>$F$6</formula>
    </cfRule>
  </conditionalFormatting>
  <conditionalFormatting sqref="C13">
    <cfRule type="cellIs" dxfId="0" priority="2" operator="between">
      <formula>0.1499</formula>
      <formula>0.25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vt:lpstr>
    </vt:vector>
  </TitlesOfParts>
  <Company>The National Center for Appropriate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travism</dc:creator>
  <cp:lastModifiedBy>McAdam</cp:lastModifiedBy>
  <cp:lastPrinted>2017-02-23T22:26:23Z</cp:lastPrinted>
  <dcterms:created xsi:type="dcterms:W3CDTF">2017-02-23T16:09:19Z</dcterms:created>
  <dcterms:modified xsi:type="dcterms:W3CDTF">2017-03-10T18:41:16Z</dcterms:modified>
</cp:coreProperties>
</file>